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RHA5251\AppData\Local\Temp\42\"/>
    </mc:Choice>
  </mc:AlternateContent>
  <bookViews>
    <workbookView xWindow="0" yWindow="0" windowWidth="28800" windowHeight="12300"/>
  </bookViews>
  <sheets>
    <sheet name="Мои данные" sheetId="1" r:id="rId1"/>
  </sheets>
  <definedNames>
    <definedName name="Print_Area" localSheetId="0">'Мои данные'!$A$1:$L$27</definedName>
    <definedName name="Print_Titles" localSheetId="0">'Мои данные'!$13:$13</definedName>
  </definedNames>
  <calcPr calcId="152511"/>
</workbook>
</file>

<file path=xl/calcChain.xml><?xml version="1.0" encoding="utf-8"?>
<calcChain xmlns="http://schemas.openxmlformats.org/spreadsheetml/2006/main">
  <c r="L18" i="1" l="1"/>
  <c r="L19" i="1" l="1"/>
  <c r="L15" i="1"/>
  <c r="L16" i="1"/>
  <c r="L20" i="1" l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<sst xmlns="http://schemas.openxmlformats.org/spreadsheetml/2006/main" count="24" uniqueCount="24">
  <si>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</si>
  <si>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</si>
  <si>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</si>
  <si>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</si>
  <si>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</si>
  <si>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</si>
  <si>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</si>
  <si>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</si>
  <si>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</si>
  <si>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</si>
  <si>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</si>
  <si>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</si>
  <si>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</si>
  <si>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>руб</t>
  </si>
  <si>
    <t>Итоги по смете в ценах 3 кв. 2022 г</t>
  </si>
  <si>
    <t>Составил: Инженер 2 категории</t>
  </si>
  <si>
    <t>Г.Н. Никулина</t>
  </si>
  <si>
    <t>СМЕТНЫЙ РАСЧЕТ</t>
  </si>
  <si>
    <t>Воздушные линии напряжением 3-20 кВ, длинной от 0,015 до 1 км</t>
  </si>
  <si>
    <t>СБЦП07-17-2
 "Коммунальные инженерные сети и сооружения (2012 г.)" Таб.18</t>
  </si>
  <si>
    <t>Проектирование. Реконструкция ВЛ-6 кВ ф.ТП43-4 в Приморском районе Архангельской области в объеме освобождения земельного участка от объектов электроэнергетики (Истомина Е.А., ОЗУ-АРХ-00039-А/22 от 30.08.2022)</t>
  </si>
  <si>
    <t xml:space="preserve">письмо Минстроя РФ № 39010-ИФ/09 от05.08.2022 (К=5,07) </t>
  </si>
  <si>
    <t>N_000-11-1-01.33-2451</t>
  </si>
  <si>
    <t xml:space="preserve">                                   ВЛ-6кВ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</si>
</sst>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sz val="10"/>
      <name val="Times New Romanr"/>
      <charset val="204"/>
    </font>
    <font>
      <sz val="11"/>
      <name val="Times New Romanr"/>
      <charset val="204"/>
    </font>
    <font>
      <b/>
      <sz val="10"/>
      <name val="Times New Roman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164" fontId="8" fillId="0" borderId="0" xfId="0" applyNumberFormat="1" applyFont="1" applyAlignment="1">
      <alignment vertical="top" wrapText="1"/>
    </xf>
    <xf numFmtId="0" fontId="8" fillId="0" borderId="0" xfId="22" applyFont="1">
      <alignment horizontal="left" vertical="top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5" applyNumberFormat="1" applyFont="1" applyBorder="1" applyAlignment="1">
      <alignment horizontal="right" vertical="top" wrapText="1"/>
    </xf>
    <xf numFmtId="4" fontId="8" fillId="2" borderId="1" xfId="5" applyNumberFormat="1" applyFont="1" applyFill="1" applyBorder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5" applyNumberFormat="1" applyFont="1" applyBorder="1" applyAlignment="1">
      <alignment horizontal="right" vertical="top" wrapText="1"/>
    </xf>
    <xf numFmtId="0" fontId="10" fillId="0" borderId="0" xfId="5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4" fontId="8" fillId="2" borderId="0" xfId="5" applyNumberFormat="1" applyFont="1" applyFill="1" applyBorder="1" applyAlignment="1">
      <alignment horizontal="right" vertical="top" wrapText="1"/>
    </xf>
    <xf numFmtId="0" fontId="10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2" fillId="0" borderId="4" xfId="5" applyFont="1" applyBorder="1" applyAlignment="1">
      <alignment horizontal="left" vertical="top" wrapText="1"/>
    </xf>
    <xf numFmtId="0" fontId="12" fillId="0" borderId="5" xfId="5" applyFont="1" applyBorder="1" applyAlignment="1">
      <alignment horizontal="left" vertical="top" wrapText="1"/>
    </xf>
    <xf numFmtId="0" fontId="12" fillId="0" borderId="6" xfId="5" applyFont="1" applyBorder="1" applyAlignment="1">
      <alignment horizontal="lef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showGridLines="0" tabSelected="1" zoomScaleNormal="100" workbookViewId="0">
      <selection activeCell="L18" sqref="L18:L20"/>
    </sheetView>
  </sheetViews>
  <sheetFormatPr defaultRowHeight="15.75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14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26" t="s">
        <v>22</v>
      </c>
      <c r="B1" s="26"/>
      <c r="C1" s="26"/>
      <c r="D1" s="26"/>
      <c r="L1" s="2" t="s">
        <v>2</v>
      </c>
    </row>
    <row r="2" spans="1:17">
      <c r="A2" s="31"/>
      <c r="B2" s="31"/>
      <c r="C2" s="31"/>
      <c r="D2" s="31"/>
    </row>
    <row r="3" spans="1:17" ht="18.75">
      <c r="A3" s="27" t="s">
        <v>17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7">
      <c r="A4" s="28" t="s">
        <v>9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7" spans="1:17" ht="53.25" customHeight="1">
      <c r="A7" s="29" t="s">
        <v>20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30" t="s">
        <v>12</v>
      </c>
      <c r="D10" s="30"/>
      <c r="E10" s="30"/>
      <c r="F10" s="30"/>
      <c r="G10" s="30"/>
      <c r="H10" s="30"/>
      <c r="I10" s="30"/>
      <c r="J10" s="30"/>
      <c r="K10" s="30"/>
      <c r="L10" s="30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13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36" t="s">
        <v>23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10"/>
      <c r="N14" s="10"/>
      <c r="O14" s="10"/>
      <c r="P14" s="10"/>
      <c r="Q14" s="10"/>
    </row>
    <row r="15" spans="1:17" ht="47.25">
      <c r="A15" s="11">
        <v>1</v>
      </c>
      <c r="B15" s="19" t="s">
        <v>18</v>
      </c>
      <c r="C15" s="19" t="s">
        <v>19</v>
      </c>
      <c r="D15" s="20">
        <v>5.0599999999999996</v>
      </c>
      <c r="E15" s="20">
        <v>1</v>
      </c>
      <c r="F15" s="20" t="str">
        <f ca="1">IF(INDIRECT("J" &amp; ROW())="текущие цены", IF(INDIRECT("G" &amp; ROW())="", "0", "0"), IF(INDIRECT("G" &amp; ROW())="", "7763","7763"))</f>
        <v>7763</v>
      </c>
      <c r="G15" s="20"/>
      <c r="H15" s="20"/>
      <c r="I15" s="20"/>
      <c r="J15" s="20" t="s">
        <v>7</v>
      </c>
      <c r="K15" s="20"/>
      <c r="L15" s="14">
        <f>5.06*1000</f>
        <v>5060</v>
      </c>
      <c r="M15" s="10"/>
      <c r="N15" s="10"/>
      <c r="O15" s="10"/>
      <c r="P15" s="10"/>
      <c r="Q15" s="10"/>
    </row>
    <row r="16" spans="1:17" s="18" customFormat="1" ht="15.75" customHeight="1">
      <c r="A16" s="34" t="s">
        <v>11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15">
        <f>L15</f>
        <v>5060</v>
      </c>
      <c r="M16" s="10"/>
      <c r="N16" s="17"/>
      <c r="O16" s="17"/>
      <c r="P16" s="17"/>
      <c r="Q16" s="17"/>
    </row>
    <row r="17" spans="1:17" ht="15.75" customHeight="1">
      <c r="A17" s="37" t="s">
        <v>21</v>
      </c>
      <c r="B17" s="38"/>
      <c r="C17" s="38"/>
      <c r="D17" s="39"/>
      <c r="E17" s="21"/>
      <c r="F17" s="21"/>
      <c r="G17" s="21"/>
      <c r="H17" s="21"/>
      <c r="I17" s="21"/>
      <c r="J17" s="21"/>
      <c r="K17" s="21"/>
      <c r="L17" s="22">
        <v>5.07</v>
      </c>
      <c r="M17" s="10"/>
      <c r="N17" s="12"/>
      <c r="O17" s="10"/>
      <c r="P17" s="10"/>
      <c r="Q17" s="10"/>
    </row>
    <row r="18" spans="1:17" ht="15.75" customHeight="1">
      <c r="A18" s="32" t="s">
        <v>14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16">
        <f>L16*L17</f>
        <v>25654.2</v>
      </c>
      <c r="M18" s="16"/>
      <c r="N18" s="10"/>
      <c r="O18" s="10"/>
      <c r="P18" s="10"/>
      <c r="Q18" s="10"/>
    </row>
    <row r="19" spans="1:17" ht="15.75" customHeight="1">
      <c r="A19" s="34" t="s">
        <v>10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15">
        <f>L18*20%</f>
        <v>5130.84</v>
      </c>
      <c r="M19" s="10"/>
      <c r="N19" s="10"/>
      <c r="O19" s="10"/>
      <c r="P19" s="10"/>
      <c r="Q19" s="10"/>
    </row>
    <row r="20" spans="1:17">
      <c r="A20" s="32" t="s">
        <v>8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16">
        <f>L18+L19</f>
        <v>30785.040000000001</v>
      </c>
      <c r="M20" s="4"/>
      <c r="N20" s="4"/>
      <c r="O20" s="4"/>
      <c r="P20" s="4"/>
      <c r="Q20" s="4"/>
    </row>
    <row r="21" spans="1:17">
      <c r="A21" s="23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5"/>
      <c r="M21" s="4"/>
      <c r="N21" s="4"/>
      <c r="O21" s="4"/>
      <c r="P21" s="4"/>
      <c r="Q21" s="4"/>
    </row>
    <row r="22" spans="1:17">
      <c r="A22" s="23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5"/>
      <c r="M22" s="4"/>
      <c r="N22" s="4"/>
      <c r="O22" s="4"/>
      <c r="P22" s="4"/>
      <c r="Q22" s="4"/>
    </row>
    <row r="23" spans="1:17">
      <c r="A23" s="23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5"/>
      <c r="M23" s="4"/>
      <c r="N23" s="4"/>
      <c r="O23" s="4"/>
      <c r="P23" s="4"/>
      <c r="Q23" s="4"/>
    </row>
    <row r="24" spans="1:17">
      <c r="B24" s="1" t="s">
        <v>15</v>
      </c>
      <c r="C24" s="1" t="s">
        <v>16</v>
      </c>
    </row>
    <row r="25" spans="1:17">
      <c r="C25" s="13"/>
    </row>
  </sheetData>
  <mergeCells count="12">
    <mergeCell ref="A20:K20"/>
    <mergeCell ref="A18:K18"/>
    <mergeCell ref="A19:K19"/>
    <mergeCell ref="A14:L14"/>
    <mergeCell ref="A16:K16"/>
    <mergeCell ref="A17:D17"/>
    <mergeCell ref="A1:D1"/>
    <mergeCell ref="A3:L3"/>
    <mergeCell ref="A4:L4"/>
    <mergeCell ref="A7:L7"/>
    <mergeCell ref="C10:L10"/>
    <mergeCell ref="A2:D2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Никулина Галина Николаевна</cp:lastModifiedBy>
  <cp:lastPrinted>2020-12-29T10:22:46Z</cp:lastPrinted>
  <dcterms:created xsi:type="dcterms:W3CDTF">2007-02-21T08:42:24Z</dcterms:created>
  <dcterms:modified xsi:type="dcterms:W3CDTF">2023-02-03T10:51:07Z</dcterms:modified>
</cp:coreProperties>
</file>